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1"/>
  </bookViews>
  <sheets>
    <sheet name="คำนวณ" sheetId="1" r:id="rId1"/>
    <sheet name="ปร.4" sheetId="2" r:id="rId2"/>
    <sheet name="ปร.5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<sst xmlns="http://schemas.openxmlformats.org/spreadsheetml/2006/main" count="129" uniqueCount="107">
  <si>
    <t>ตารางคำนวณงานถนนคอนกรีต</t>
  </si>
  <si>
    <t>กว้าง</t>
  </si>
  <si>
    <t>ยาว</t>
  </si>
  <si>
    <t>หนา</t>
  </si>
  <si>
    <t>ม.</t>
  </si>
  <si>
    <t>รายละเอียดงาน</t>
  </si>
  <si>
    <t>ปริมาณงาน</t>
  </si>
  <si>
    <t>รายการประมาณราคา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</si>
  <si>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</si>
  <si>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</si>
  <si>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</si>
  <si>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</si>
  <si>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</si>
  <si>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</si>
  <si>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</si>
  <si>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</si>
  <si>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</si>
  <si>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</si>
  <si>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</si>
  <si>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</si>
  <si>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</si>
  <si>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ตร.ม.</t>
  </si>
  <si>
    <t>ลบ.ม</t>
  </si>
  <si>
    <t xml:space="preserve">ผ  </t>
  </si>
  <si>
    <t>ตัน</t>
  </si>
  <si>
    <t>รวมน้ำหนัก</t>
  </si>
  <si>
    <t>แผ่น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</si>
  <si>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</si>
  <si>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</si>
  <si>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</si>
  <si>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</si>
  <si>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</si>
  <si>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</si>
  <si>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</si>
  <si>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</si>
  <si>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</si>
  <si>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</si>
  <si>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</si>
  <si>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</si>
  <si>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</si>
  <si>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</si>
  <si>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</si>
  <si>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</si>
  <si>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</si>
  <si>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</si>
  <si>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</si>
  <si>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</si>
  <si>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</si>
  <si>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</si>
  <si>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</si>
  <si>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</si>
  <si>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</si>
  <si>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</si>
  <si>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</si>
  <si>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</si>
  <si>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</si>
  <si>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</si>
  <si>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</si>
  <si>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</si>
  <si>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</si>
  <si>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</si>
  <si>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</si>
  <si>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</si>
  <si>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</si>
  <si>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</si>
  <si>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</si>
  <si>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</si>
  <si>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</si>
  <si>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>ป้าย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</si>
  <si>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</si>
  <si>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</si>
  <si>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</si>
  <si>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</si>
  <si>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</si>
  <si>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</si>
  <si>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</si>
  <si>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</si>
  <si>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</si>
  <si>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</si>
  <si>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</si>
  <si>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</si>
  <si>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</si>
  <si>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</si>
  <si>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</si>
  <si>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</si>
  <si>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</si>
  <si>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</si>
  <si>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</si>
  <si>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</si>
  <si>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</si>
  <si>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</si>
  <si>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</si>
  <si>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</si>
  <si>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 (นายสุบรรณ์  เมิกข่วง)</t>
  </si>
  <si>
    <t xml:space="preserve">       (  นายสุบรรณ์  เมิกข่วง  )</t>
  </si>
  <si>
    <t>หินคลุก</t>
  </si>
  <si>
    <t>งานหินคลุกเกลี่ยเรียบ</t>
  </si>
  <si>
    <t>งานหินคลุก</t>
  </si>
  <si>
    <t>ปรับเกรดถนนเดิม</t>
  </si>
  <si>
    <t>ลบ.ม.</t>
  </si>
  <si>
    <t>งานต้นทุนค่าก่อสร้างถนนหินคลุก</t>
  </si>
  <si>
    <t>บ้านหนองวัดป่า หมู่ที่4   ตำบลดอนดั่ง  อำเภอหนองสองห้อง  จังหวัดขอนแก่น</t>
  </si>
  <si>
    <t xml:space="preserve">ลบ.ม. </t>
  </si>
  <si>
    <t xml:space="preserve">ลงหินคลุกจากหมู่บ้านไปโคกอัควงษ์ บ้านหนองวัดป่า หมู่ที่4 </t>
  </si>
  <si>
    <t xml:space="preserve">ขนาดผิวจราจร หินคลุก กว้าง 3.00 ม. ยาว 425.00 ม. หนาเฉลี่ย 0.10 ม.  </t>
  </si>
  <si>
    <t xml:space="preserve">           (  นายเชาวลิต  นมัสไธสง  )</t>
  </si>
  <si>
    <t xml:space="preserve">หรือมีปริมาตรหินคลุกไม่น้อยกว่า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</si>
</sst>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_(* #,##0.000_);_(* \(#,##0.000\);_(* &quot;-&quot;??_);_(@_)"/>
    <numFmt numFmtId="205" formatCode="_(* #,##0.000_);_(* \(#,##0.000\);_(* &quot;-&quot;???_);_(@_)"/>
    <numFmt numFmtId="206" formatCode="_(* #,##0.0_);_(* \(#,##0.0\);_(* &quot;-&quot;??_);_(@_)"/>
    <numFmt numFmtId="207" formatCode="0\+00#"/>
    <numFmt numFmtId="208" formatCode="0.0\+00#"/>
    <numFmt numFmtId="209" formatCode="0.\+00#"/>
    <numFmt numFmtId="210" formatCode=".\+00##;"/>
    <numFmt numFmtId="211" formatCode="_(* #,##0.0000_);_(* \(#,##0.0000\);_(* &quot;-&quot;??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0.0000"/>
    <numFmt numFmtId="216" formatCode="0.000"/>
    <numFmt numFmtId="217" formatCode="_-* #,##0.000_-;\-* #,##0.000_-;_-* &quot;-&quot;???_-;_-@_-"/>
    <numFmt numFmtId="218" formatCode="0.0%"/>
    <numFmt numFmtId="219" formatCode="#,##0.0"/>
    <numFmt numFmtId="220" formatCode="_-* #,##0.0_-;\-* #,##0.0_-;_-* &quot;-&quot;??_-;_-@_-"/>
    <numFmt numFmtId="221" formatCode="_-* #,##0_-;\-* #,##0_-;_-* &quot;-&quot;??_-;_-@_-"/>
    <numFmt numFmtId="222" formatCode="_-* #,##0.0000_-;\-* #,##0.0000_-;_-* &quot;-&quot;??_-;_-@_-"/>
    <numFmt numFmtId="223" formatCode="_-* #,##0.000_-;\-* #,##0.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_-;\-* #,##0.00000_-;_-* &quot;-&quot;?????_-;_-@_-"/>
    <numFmt numFmtId="227" formatCode="[$-41E]d\ mmmm\ yyyy"/>
    <numFmt numFmtId="228" formatCode="[$-107041E]d\ mmmm\ yyyy;@"/>
    <numFmt numFmtId="229" formatCode="[$-F800]dddd\,\ mmmm\ dd\,\ yyyy"/>
    <numFmt numFmtId="230" formatCode="0.00000"/>
    <numFmt numFmtId="231" formatCode="#,##0.00_ ;\-#,##0.00\ "/>
    <numFmt numFmtId="232" formatCode="#,##0_ ;\-#,##0\ "/>
    <numFmt numFmtId="233" formatCode="0.0000%"/>
    <numFmt numFmtId="234" formatCode="_-* #,##0.0000_-;\-* #,##0.0000_-;_-* &quot;-&quot;??????_-;_-@_-"/>
    <numFmt numFmtId="235" formatCode="_-* #,##0_-;\-* #,##0_-;_-* &quot;-&quot;??????_-;_-@_-"/>
    <numFmt numFmtId="236" formatCode="0.000000"/>
    <numFmt numFmtId="237" formatCode="_-* #,##0.00_-;\-* #,##0.00_-;_-* &quot;-&quot;??????_-;_-@_-"/>
    <numFmt numFmtId="238" formatCode="_(* #,##0_);_(* \(#,##0\);_(* &quot;-&quot;??_);_(@_)"/>
    <numFmt numFmtId="239" formatCode="0.00000000"/>
    <numFmt numFmtId="240" formatCode="0.0000000"/>
    <numFmt numFmtId="241" formatCode="_(* #,##0.0_);_(* \(#,##0.0\);_(* &quot;-&quot;?_);_(@_)"/>
    <numFmt numFmtId="242" formatCode="00000"/>
    <numFmt numFmtId="243" formatCode="#,##0&quot; %&quot;;[Red]\-#,##0&quot; %&quot;"/>
    <numFmt numFmtId="244" formatCode="[$-409]dddd\,\ mmmm\ dd\,\ yyyy"/>
    <numFmt numFmtId="245" formatCode="[$-409]h:mm:ss\ AM/PM"/>
    <numFmt numFmtId="246" formatCode="#,##0&quot;วัน&quot;;[Red]\-#,##0&quot;%&quot;"/>
    <numFmt numFmtId="247" formatCode="\3\ \ &quot;วัน&quot;;[Red]\-#,##0&quot;%&quot;"/>
    <numFmt numFmtId="248" formatCode="\฿#,##0;\-\฿#,##0"/>
  </numFmts>
  <fonts count="48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6" fontId="2" fillId="0" borderId="10" xfId="0" applyNumberFormat="1" applyFont="1" applyBorder="1" applyAlignment="1">
      <alignment/>
    </xf>
    <xf numFmtId="0" fontId="7" fillId="24" borderId="0" xfId="45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5" applyFont="1" applyFill="1">
      <alignment/>
      <protection/>
    </xf>
    <xf numFmtId="0" fontId="15" fillId="24" borderId="0" xfId="45" applyFont="1" applyFill="1">
      <alignment/>
      <protection/>
    </xf>
    <xf numFmtId="0" fontId="16" fillId="24" borderId="0" xfId="45" applyFont="1" applyFill="1">
      <alignment/>
      <protection/>
    </xf>
    <xf numFmtId="43" fontId="15" fillId="24" borderId="0" xfId="45" applyNumberFormat="1" applyFont="1" applyFill="1">
      <alignment/>
      <protection/>
    </xf>
    <xf numFmtId="0" fontId="13" fillId="24" borderId="0" xfId="45" applyFont="1" applyFill="1">
      <alignment/>
      <protection/>
    </xf>
    <xf numFmtId="43" fontId="14" fillId="24" borderId="0" xfId="45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6" applyFont="1" applyFill="1" applyBorder="1">
      <alignment/>
      <protection/>
    </xf>
    <xf numFmtId="0" fontId="17" fillId="24" borderId="0" xfId="46" applyFont="1" applyFill="1" applyBorder="1" applyAlignment="1">
      <alignment/>
      <protection/>
    </xf>
    <xf numFmtId="0" fontId="18" fillId="24" borderId="0" xfId="45" applyFont="1" applyFill="1">
      <alignment/>
      <protection/>
    </xf>
    <xf numFmtId="0" fontId="18" fillId="24" borderId="0" xfId="45" applyFont="1" applyFill="1" applyAlignment="1">
      <alignment horizontal="center"/>
      <protection/>
    </xf>
    <xf numFmtId="0" fontId="21" fillId="24" borderId="11" xfId="45" applyFont="1" applyFill="1" applyBorder="1" applyAlignment="1">
      <alignment horizontal="left"/>
      <protection/>
    </xf>
    <xf numFmtId="0" fontId="22" fillId="24" borderId="11" xfId="45" applyFont="1" applyFill="1" applyBorder="1" applyAlignment="1">
      <alignment horizontal="left"/>
      <protection/>
    </xf>
    <xf numFmtId="0" fontId="22" fillId="24" borderId="0" xfId="45" applyFont="1" applyFill="1">
      <alignment/>
      <protection/>
    </xf>
    <xf numFmtId="0" fontId="21" fillId="24" borderId="12" xfId="45" applyFont="1" applyFill="1" applyBorder="1" applyAlignment="1">
      <alignment horizontal="left"/>
      <protection/>
    </xf>
    <xf numFmtId="0" fontId="22" fillId="24" borderId="12" xfId="45" applyFont="1" applyFill="1" applyBorder="1">
      <alignment/>
      <protection/>
    </xf>
    <xf numFmtId="0" fontId="7" fillId="24" borderId="12" xfId="45" applyFont="1" applyFill="1" applyBorder="1">
      <alignment/>
      <protection/>
    </xf>
    <xf numFmtId="0" fontId="21" fillId="24" borderId="13" xfId="45" applyFont="1" applyFill="1" applyBorder="1" applyAlignment="1">
      <alignment horizontal="left"/>
      <protection/>
    </xf>
    <xf numFmtId="0" fontId="22" fillId="24" borderId="12" xfId="45" applyNumberFormat="1" applyFont="1" applyFill="1" applyBorder="1">
      <alignment/>
      <protection/>
    </xf>
    <xf numFmtId="0" fontId="22" fillId="24" borderId="12" xfId="45" applyFont="1" applyFill="1" applyBorder="1" applyAlignment="1">
      <alignment horizontal="center"/>
      <protection/>
    </xf>
    <xf numFmtId="0" fontId="21" fillId="24" borderId="12" xfId="45" applyFont="1" applyFill="1" applyBorder="1" applyAlignment="1">
      <alignment horizontal="right"/>
      <protection/>
    </xf>
    <xf numFmtId="0" fontId="23" fillId="24" borderId="0" xfId="45" applyFont="1" applyFill="1">
      <alignment/>
      <protection/>
    </xf>
    <xf numFmtId="0" fontId="22" fillId="24" borderId="14" xfId="45" applyFont="1" applyFill="1" applyBorder="1" applyAlignment="1">
      <alignment horizontal="center"/>
      <protection/>
    </xf>
    <xf numFmtId="0" fontId="22" fillId="24" borderId="15" xfId="45" applyFont="1" applyFill="1" applyBorder="1">
      <alignment/>
      <protection/>
    </xf>
    <xf numFmtId="222" fontId="22" fillId="24" borderId="14" xfId="38" applyNumberFormat="1" applyFont="1" applyFill="1" applyBorder="1" applyAlignment="1">
      <alignment/>
    </xf>
    <xf numFmtId="0" fontId="22" fillId="24" borderId="16" xfId="45" applyFont="1" applyFill="1" applyBorder="1">
      <alignment/>
      <protection/>
    </xf>
    <xf numFmtId="222" fontId="22" fillId="24" borderId="14" xfId="38" applyNumberFormat="1" applyFont="1" applyFill="1" applyBorder="1" applyAlignment="1">
      <alignment horizontal="center"/>
    </xf>
    <xf numFmtId="0" fontId="22" fillId="24" borderId="14" xfId="45" applyFont="1" applyFill="1" applyBorder="1">
      <alignment/>
      <protection/>
    </xf>
    <xf numFmtId="0" fontId="24" fillId="24" borderId="12" xfId="45" applyFont="1" applyFill="1" applyBorder="1">
      <alignment/>
      <protection/>
    </xf>
    <xf numFmtId="43" fontId="22" fillId="24" borderId="14" xfId="38" applyFont="1" applyFill="1" applyBorder="1" applyAlignment="1">
      <alignment/>
    </xf>
    <xf numFmtId="0" fontId="22" fillId="24" borderId="12" xfId="45" applyFont="1" applyFill="1" applyBorder="1" applyAlignment="1">
      <alignment horizontal="right"/>
      <protection/>
    </xf>
    <xf numFmtId="0" fontId="22" fillId="24" borderId="17" xfId="45" applyFont="1" applyFill="1" applyBorder="1">
      <alignment/>
      <protection/>
    </xf>
    <xf numFmtId="0" fontId="22" fillId="24" borderId="18" xfId="45" applyFont="1" applyFill="1" applyBorder="1">
      <alignment/>
      <protection/>
    </xf>
    <xf numFmtId="0" fontId="22" fillId="24" borderId="19" xfId="45" applyFont="1" applyFill="1" applyBorder="1">
      <alignment/>
      <protection/>
    </xf>
    <xf numFmtId="0" fontId="22" fillId="24" borderId="20" xfId="45" applyFont="1" applyFill="1" applyBorder="1">
      <alignment/>
      <protection/>
    </xf>
    <xf numFmtId="43" fontId="22" fillId="24" borderId="17" xfId="38" applyFont="1" applyFill="1" applyBorder="1" applyAlignment="1">
      <alignment/>
    </xf>
    <xf numFmtId="0" fontId="21" fillId="24" borderId="21" xfId="45" applyFont="1" applyFill="1" applyBorder="1" applyAlignment="1">
      <alignment horizontal="center"/>
      <protection/>
    </xf>
    <xf numFmtId="0" fontId="21" fillId="24" borderId="22" xfId="45" applyFont="1" applyFill="1" applyBorder="1">
      <alignment/>
      <protection/>
    </xf>
    <xf numFmtId="0" fontId="21" fillId="24" borderId="23" xfId="45" applyNumberFormat="1" applyFont="1" applyFill="1" applyBorder="1">
      <alignment/>
      <protection/>
    </xf>
    <xf numFmtId="0" fontId="21" fillId="24" borderId="24" xfId="45" applyFont="1" applyFill="1" applyBorder="1">
      <alignment/>
      <protection/>
    </xf>
    <xf numFmtId="0" fontId="22" fillId="24" borderId="25" xfId="45" applyFont="1" applyFill="1" applyBorder="1">
      <alignment/>
      <protection/>
    </xf>
    <xf numFmtId="0" fontId="21" fillId="24" borderId="13" xfId="45" applyFont="1" applyFill="1" applyBorder="1">
      <alignment/>
      <protection/>
    </xf>
    <xf numFmtId="0" fontId="22" fillId="24" borderId="13" xfId="45" applyFont="1" applyFill="1" applyBorder="1">
      <alignment/>
      <protection/>
    </xf>
    <xf numFmtId="0" fontId="22" fillId="24" borderId="10" xfId="45" applyFont="1" applyFill="1" applyBorder="1">
      <alignment/>
      <protection/>
    </xf>
    <xf numFmtId="0" fontId="21" fillId="24" borderId="26" xfId="45" applyFont="1" applyFill="1" applyBorder="1">
      <alignment/>
      <protection/>
    </xf>
    <xf numFmtId="0" fontId="22" fillId="24" borderId="26" xfId="45" applyFont="1" applyFill="1" applyBorder="1">
      <alignment/>
      <protection/>
    </xf>
    <xf numFmtId="0" fontId="22" fillId="24" borderId="27" xfId="45" applyFont="1" applyFill="1" applyBorder="1">
      <alignment/>
      <protection/>
    </xf>
    <xf numFmtId="0" fontId="22" fillId="24" borderId="28" xfId="45" applyFont="1" applyFill="1" applyBorder="1">
      <alignment/>
      <protection/>
    </xf>
    <xf numFmtId="0" fontId="22" fillId="24" borderId="29" xfId="45" applyFont="1" applyFill="1" applyBorder="1">
      <alignment/>
      <protection/>
    </xf>
    <xf numFmtId="0" fontId="21" fillId="24" borderId="0" xfId="45" applyFont="1" applyFill="1">
      <alignment/>
      <protection/>
    </xf>
    <xf numFmtId="43" fontId="22" fillId="24" borderId="0" xfId="38" applyFont="1" applyFill="1" applyAlignment="1">
      <alignment/>
    </xf>
    <xf numFmtId="43" fontId="22" fillId="24" borderId="0" xfId="45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6" applyFont="1" applyFill="1" applyBorder="1">
      <alignment/>
      <protection/>
    </xf>
    <xf numFmtId="0" fontId="26" fillId="24" borderId="0" xfId="46" applyFont="1" applyFill="1" applyBorder="1">
      <alignment/>
      <protection/>
    </xf>
    <xf numFmtId="0" fontId="26" fillId="24" borderId="0" xfId="46" applyFont="1" applyFill="1" applyBorder="1" applyAlignment="1">
      <alignment/>
      <protection/>
    </xf>
    <xf numFmtId="0" fontId="26" fillId="24" borderId="0" xfId="46" applyFont="1" applyFill="1" applyBorder="1" applyAlignment="1">
      <alignment horizontal="center"/>
      <protection/>
    </xf>
    <xf numFmtId="0" fontId="26" fillId="24" borderId="0" xfId="46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5" applyFont="1" applyFill="1">
      <alignment/>
      <protection/>
    </xf>
    <xf numFmtId="0" fontId="27" fillId="24" borderId="22" xfId="45" applyFont="1" applyFill="1" applyBorder="1" applyAlignment="1">
      <alignment horizontal="left" indent="1"/>
      <protection/>
    </xf>
    <xf numFmtId="0" fontId="28" fillId="24" borderId="22" xfId="45" applyFont="1" applyFill="1" applyBorder="1">
      <alignment/>
      <protection/>
    </xf>
    <xf numFmtId="0" fontId="28" fillId="24" borderId="0" xfId="45" applyFont="1" applyFill="1">
      <alignment/>
      <protection/>
    </xf>
    <xf numFmtId="0" fontId="27" fillId="24" borderId="12" xfId="45" applyFont="1" applyFill="1" applyBorder="1" applyAlignment="1">
      <alignment horizontal="left" indent="1"/>
      <protection/>
    </xf>
    <xf numFmtId="0" fontId="28" fillId="24" borderId="12" xfId="45" applyFont="1" applyFill="1" applyBorder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left" indent="1"/>
      <protection/>
    </xf>
    <xf numFmtId="0" fontId="28" fillId="24" borderId="13" xfId="45" applyFont="1" applyFill="1" applyBorder="1">
      <alignment/>
      <protection/>
    </xf>
    <xf numFmtId="0" fontId="28" fillId="24" borderId="12" xfId="45" applyFont="1" applyFill="1" applyBorder="1" applyAlignment="1">
      <alignment/>
      <protection/>
    </xf>
    <xf numFmtId="0" fontId="27" fillId="24" borderId="13" xfId="45" applyFont="1" applyFill="1" applyBorder="1" applyAlignment="1">
      <alignment horizontal="left" indent="1"/>
      <protection/>
    </xf>
    <xf numFmtId="0" fontId="27" fillId="24" borderId="13" xfId="45" applyFont="1" applyFill="1" applyBorder="1" applyAlignment="1">
      <alignment horizontal="center"/>
      <protection/>
    </xf>
    <xf numFmtId="0" fontId="29" fillId="24" borderId="12" xfId="45" applyNumberFormat="1" applyFont="1" applyFill="1" applyBorder="1">
      <alignment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0" xfId="45" applyFont="1" applyFill="1">
      <alignment/>
      <protection/>
    </xf>
    <xf numFmtId="0" fontId="27" fillId="24" borderId="27" xfId="45" applyFont="1" applyFill="1" applyBorder="1" applyAlignment="1">
      <alignment horizontal="center"/>
      <protection/>
    </xf>
    <xf numFmtId="0" fontId="27" fillId="24" borderId="31" xfId="45" applyFont="1" applyFill="1" applyBorder="1" applyAlignment="1">
      <alignment horizontal="center"/>
      <protection/>
    </xf>
    <xf numFmtId="0" fontId="27" fillId="24" borderId="10" xfId="45" applyFont="1" applyFill="1" applyBorder="1" applyAlignment="1">
      <alignment horizontal="center"/>
      <protection/>
    </xf>
    <xf numFmtId="0" fontId="28" fillId="24" borderId="32" xfId="45" applyFont="1" applyFill="1" applyBorder="1" applyAlignment="1">
      <alignment horizontal="center"/>
      <protection/>
    </xf>
    <xf numFmtId="43" fontId="28" fillId="24" borderId="33" xfId="38" applyFont="1" applyFill="1" applyBorder="1" applyAlignment="1">
      <alignment/>
    </xf>
    <xf numFmtId="0" fontId="28" fillId="24" borderId="10" xfId="45" applyFont="1" applyFill="1" applyBorder="1" applyAlignment="1">
      <alignment horizontal="center"/>
      <protection/>
    </xf>
    <xf numFmtId="43" fontId="28" fillId="24" borderId="0" xfId="38" applyFont="1" applyFill="1" applyBorder="1" applyAlignment="1">
      <alignment/>
    </xf>
    <xf numFmtId="43" fontId="28" fillId="24" borderId="32" xfId="38" applyFont="1" applyFill="1" applyBorder="1" applyAlignment="1">
      <alignment/>
    </xf>
    <xf numFmtId="43" fontId="28" fillId="24" borderId="34" xfId="38" applyFont="1" applyFill="1" applyBorder="1" applyAlignment="1">
      <alignment/>
    </xf>
    <xf numFmtId="0" fontId="28" fillId="24" borderId="10" xfId="45" applyFont="1" applyFill="1" applyBorder="1">
      <alignment/>
      <protection/>
    </xf>
    <xf numFmtId="43" fontId="28" fillId="24" borderId="10" xfId="38" applyFont="1" applyFill="1" applyBorder="1" applyAlignment="1">
      <alignment/>
    </xf>
    <xf numFmtId="43" fontId="28" fillId="24" borderId="0" xfId="45" applyNumberFormat="1" applyFont="1" applyFill="1">
      <alignment/>
      <protection/>
    </xf>
    <xf numFmtId="43" fontId="28" fillId="0" borderId="10" xfId="38" applyFont="1" applyFill="1" applyBorder="1" applyAlignment="1">
      <alignment/>
    </xf>
    <xf numFmtId="0" fontId="28" fillId="24" borderId="31" xfId="45" applyFont="1" applyFill="1" applyBorder="1" applyAlignment="1">
      <alignment horizontal="center"/>
      <protection/>
    </xf>
    <xf numFmtId="0" fontId="27" fillId="24" borderId="28" xfId="45" applyFont="1" applyFill="1" applyBorder="1" applyAlignment="1">
      <alignment horizontal="right"/>
      <protection/>
    </xf>
    <xf numFmtId="0" fontId="27" fillId="24" borderId="27" xfId="45" applyFont="1" applyFill="1" applyBorder="1" applyAlignment="1">
      <alignment horizontal="right"/>
      <protection/>
    </xf>
    <xf numFmtId="0" fontId="28" fillId="24" borderId="27" xfId="45" applyFont="1" applyFill="1" applyBorder="1" applyAlignment="1">
      <alignment horizontal="center"/>
      <protection/>
    </xf>
    <xf numFmtId="0" fontId="27" fillId="24" borderId="29" xfId="45" applyFont="1" applyFill="1" applyBorder="1" applyAlignment="1">
      <alignment horizontal="right"/>
      <protection/>
    </xf>
    <xf numFmtId="43" fontId="27" fillId="24" borderId="35" xfId="38" applyFont="1" applyFill="1" applyBorder="1" applyAlignment="1">
      <alignment/>
    </xf>
    <xf numFmtId="0" fontId="28" fillId="24" borderId="0" xfId="45" applyFont="1" applyFill="1" applyBorder="1" applyAlignment="1">
      <alignment horizontal="center"/>
      <protection/>
    </xf>
    <xf numFmtId="0" fontId="27" fillId="24" borderId="0" xfId="45" applyFont="1" applyFill="1" applyBorder="1" applyAlignment="1">
      <alignment horizontal="right"/>
      <protection/>
    </xf>
    <xf numFmtId="43" fontId="27" fillId="24" borderId="0" xfId="38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5" applyFont="1" applyFill="1" applyAlignment="1">
      <alignment horizontal="center"/>
      <protection/>
    </xf>
    <xf numFmtId="0" fontId="2" fillId="24" borderId="0" xfId="45" applyFont="1" applyFill="1" applyAlignment="1">
      <alignment horizontal="center"/>
      <protection/>
    </xf>
    <xf numFmtId="0" fontId="30" fillId="24" borderId="34" xfId="45" applyFont="1" applyFill="1" applyBorder="1">
      <alignment/>
      <protection/>
    </xf>
    <xf numFmtId="4" fontId="28" fillId="24" borderId="13" xfId="45" applyNumberFormat="1" applyFont="1" applyFill="1" applyBorder="1" applyAlignment="1">
      <alignment horizontal="center"/>
      <protection/>
    </xf>
    <xf numFmtId="0" fontId="19" fillId="24" borderId="0" xfId="47" applyFont="1" applyFill="1" applyBorder="1" applyAlignment="1">
      <alignment horizontal="center" vertical="center"/>
      <protection/>
    </xf>
    <xf numFmtId="0" fontId="19" fillId="24" borderId="36" xfId="47" applyFont="1" applyFill="1" applyBorder="1" applyAlignment="1">
      <alignment horizontal="center" vertical="center"/>
      <protection/>
    </xf>
    <xf numFmtId="228" fontId="28" fillId="24" borderId="12" xfId="45" applyNumberFormat="1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shrinkToFit="1"/>
      <protection/>
    </xf>
    <xf numFmtId="0" fontId="27" fillId="24" borderId="31" xfId="45" applyFont="1" applyFill="1" applyBorder="1" applyAlignment="1">
      <alignment horizontal="center" vertical="center" shrinkToFit="1"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37" xfId="45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wrapText="1"/>
      <protection/>
    </xf>
    <xf numFmtId="0" fontId="27" fillId="24" borderId="31" xfId="45" applyFont="1" applyFill="1" applyBorder="1" applyAlignment="1">
      <alignment horizontal="center" vertical="center" wrapText="1"/>
      <protection/>
    </xf>
    <xf numFmtId="228" fontId="22" fillId="24" borderId="12" xfId="45" applyNumberFormat="1" applyFont="1" applyFill="1" applyBorder="1" applyAlignment="1">
      <alignment horizontal="center"/>
      <protection/>
    </xf>
    <xf numFmtId="0" fontId="21" fillId="24" borderId="38" xfId="45" applyFont="1" applyFill="1" applyBorder="1" applyAlignment="1">
      <alignment horizontal="center"/>
      <protection/>
    </xf>
    <xf numFmtId="0" fontId="21" fillId="24" borderId="39" xfId="45" applyFont="1" applyFill="1" applyBorder="1" applyAlignment="1">
      <alignment horizontal="center"/>
      <protection/>
    </xf>
    <xf numFmtId="43" fontId="22" fillId="24" borderId="16" xfId="38" applyFont="1" applyFill="1" applyBorder="1" applyAlignment="1">
      <alignment horizontal="center"/>
    </xf>
    <xf numFmtId="43" fontId="22" fillId="24" borderId="15" xfId="38" applyFont="1" applyFill="1" applyBorder="1" applyAlignment="1">
      <alignment horizontal="center"/>
    </xf>
    <xf numFmtId="43" fontId="22" fillId="24" borderId="23" xfId="38" applyFont="1" applyFill="1" applyBorder="1" applyAlignment="1">
      <alignment horizontal="center"/>
    </xf>
    <xf numFmtId="43" fontId="22" fillId="24" borderId="40" xfId="38" applyFont="1" applyFill="1" applyBorder="1" applyAlignment="1">
      <alignment horizontal="center"/>
    </xf>
    <xf numFmtId="221" fontId="22" fillId="24" borderId="16" xfId="38" applyNumberFormat="1" applyFont="1" applyFill="1" applyBorder="1" applyAlignment="1">
      <alignment/>
    </xf>
    <xf numFmtId="221" fontId="22" fillId="24" borderId="15" xfId="38" applyNumberFormat="1" applyFont="1" applyFill="1" applyBorder="1" applyAlignment="1">
      <alignment/>
    </xf>
    <xf numFmtId="0" fontId="21" fillId="24" borderId="41" xfId="45" applyFont="1" applyFill="1" applyBorder="1" applyAlignment="1">
      <alignment horizontal="center"/>
      <protection/>
    </xf>
    <xf numFmtId="0" fontId="21" fillId="24" borderId="42" xfId="45" applyFont="1" applyFill="1" applyBorder="1" applyAlignment="1">
      <alignment horizontal="center"/>
      <protection/>
    </xf>
    <xf numFmtId="0" fontId="21" fillId="24" borderId="43" xfId="45" applyFont="1" applyFill="1" applyBorder="1" applyAlignment="1">
      <alignment horizontal="center" vertical="center" shrinkToFit="1"/>
      <protection/>
    </xf>
    <xf numFmtId="0" fontId="21" fillId="24" borderId="44" xfId="45" applyFont="1" applyFill="1" applyBorder="1" applyAlignment="1">
      <alignment horizontal="center" vertical="center" shrinkToFit="1"/>
      <protection/>
    </xf>
    <xf numFmtId="0" fontId="21" fillId="24" borderId="38" xfId="45" applyFont="1" applyFill="1" applyBorder="1" applyAlignment="1">
      <alignment horizontal="center" vertical="center" shrinkToFit="1"/>
      <protection/>
    </xf>
    <xf numFmtId="0" fontId="21" fillId="24" borderId="45" xfId="45" applyFont="1" applyFill="1" applyBorder="1" applyAlignment="1">
      <alignment horizontal="center" vertical="center" shrinkToFit="1"/>
      <protection/>
    </xf>
    <xf numFmtId="0" fontId="21" fillId="24" borderId="39" xfId="45" applyFont="1" applyFill="1" applyBorder="1" applyAlignment="1">
      <alignment horizontal="center" vertical="center" shrinkToFit="1"/>
      <protection/>
    </xf>
    <xf numFmtId="0" fontId="21" fillId="24" borderId="41" xfId="45" applyFont="1" applyFill="1" applyBorder="1" applyAlignment="1">
      <alignment horizontal="center" vertical="center" shrinkToFit="1"/>
      <protection/>
    </xf>
    <xf numFmtId="0" fontId="21" fillId="24" borderId="46" xfId="45" applyFont="1" applyFill="1" applyBorder="1" applyAlignment="1">
      <alignment horizontal="center" vertical="center" shrinkToFit="1"/>
      <protection/>
    </xf>
    <xf numFmtId="0" fontId="21" fillId="24" borderId="42" xfId="45" applyFont="1" applyFill="1" applyBorder="1" applyAlignment="1">
      <alignment horizontal="center" vertical="center" shrinkToFit="1"/>
      <protection/>
    </xf>
    <xf numFmtId="0" fontId="19" fillId="24" borderId="0" xfId="45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47" xfId="45" applyNumberFormat="1" applyFont="1" applyFill="1" applyBorder="1" applyAlignment="1">
      <alignment horizontal="center"/>
      <protection/>
    </xf>
    <xf numFmtId="0" fontId="21" fillId="24" borderId="24" xfId="45" applyFont="1" applyFill="1" applyBorder="1" applyAlignment="1">
      <alignment horizontal="center"/>
      <protection/>
    </xf>
    <xf numFmtId="43" fontId="21" fillId="24" borderId="48" xfId="45" applyNumberFormat="1" applyFont="1" applyFill="1" applyBorder="1" applyAlignment="1">
      <alignment horizontal="center"/>
      <protection/>
    </xf>
    <xf numFmtId="0" fontId="21" fillId="24" borderId="49" xfId="45" applyFont="1" applyFill="1" applyBorder="1" applyAlignment="1">
      <alignment horizontal="center"/>
      <protection/>
    </xf>
    <xf numFmtId="43" fontId="22" fillId="24" borderId="18" xfId="38" applyFont="1" applyFill="1" applyBorder="1" applyAlignment="1">
      <alignment horizontal="center"/>
    </xf>
    <xf numFmtId="43" fontId="22" fillId="24" borderId="20" xfId="38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ถนน คสม.  หมู่ 8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ถนน คสม.  หมู่ 8" xfId="45"/>
    <cellStyle name="ปกติ_ถนนคสล.ไม่มีไหล-หมู่6" xfId="46"/>
    <cellStyle name="ปกติ_ท่อระบายน้ำ ม.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0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6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1</v>
      </c>
      <c r="B3" s="5">
        <v>3</v>
      </c>
      <c r="C3" s="8" t="s">
        <v>4</v>
      </c>
      <c r="D3" s="2"/>
      <c r="E3" s="2"/>
      <c r="F3" s="1"/>
      <c r="G3" s="1"/>
      <c r="H3" s="1"/>
      <c r="I3" s="1"/>
      <c r="J3" s="1"/>
    </row>
    <row r="4" spans="1:10" ht="23.25">
      <c r="A4" s="15" t="s">
        <v>2</v>
      </c>
      <c r="B4" s="5">
        <v>425</v>
      </c>
      <c r="C4" s="8" t="s">
        <v>4</v>
      </c>
      <c r="D4" s="2"/>
      <c r="E4" s="2"/>
      <c r="F4" s="1"/>
      <c r="G4" s="1"/>
      <c r="H4" s="1"/>
      <c r="I4" s="1"/>
      <c r="J4" s="1"/>
    </row>
    <row r="5" spans="1:10" ht="23.25">
      <c r="A5" s="15" t="s">
        <v>3</v>
      </c>
      <c r="B5" s="5">
        <v>0.1</v>
      </c>
      <c r="C5" s="8" t="s">
        <v>4</v>
      </c>
      <c r="D5" s="2"/>
      <c r="E5" s="2"/>
      <c r="F5" s="1"/>
      <c r="G5" s="1"/>
      <c r="H5" s="1"/>
      <c r="I5" s="1"/>
      <c r="J5" s="1"/>
    </row>
    <row r="6" spans="1:10" ht="26.25">
      <c r="A6" s="12" t="s">
        <v>5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95</v>
      </c>
      <c r="B7" s="6">
        <f>SUM(B3*B4*B5)</f>
        <v>127.5</v>
      </c>
      <c r="C7" s="9" t="s">
        <v>99</v>
      </c>
      <c r="D7" s="9"/>
      <c r="E7" s="7"/>
      <c r="F7" s="1"/>
      <c r="G7" s="1"/>
      <c r="H7" s="1"/>
      <c r="I7" s="1"/>
      <c r="J7" s="1"/>
    </row>
    <row r="8" spans="1:10" ht="23.25">
      <c r="A8" s="16" t="s">
        <v>98</v>
      </c>
      <c r="B8" s="6">
        <f>SUM(B3*B4)</f>
        <v>1275</v>
      </c>
      <c r="C8" s="9" t="s">
        <v>21</v>
      </c>
      <c r="D8" s="7"/>
      <c r="E8" s="7"/>
      <c r="F8" s="1"/>
      <c r="G8" s="1"/>
      <c r="H8" s="1"/>
      <c r="I8" s="1"/>
      <c r="J8" s="1"/>
    </row>
    <row r="9" spans="1:10" ht="23.25">
      <c r="A9" s="16"/>
      <c r="B9" s="6"/>
      <c r="C9" s="9"/>
      <c r="D9" s="7"/>
      <c r="E9" s="7"/>
      <c r="F9" s="1"/>
      <c r="G9" s="1"/>
      <c r="H9" s="1"/>
      <c r="I9" s="1"/>
      <c r="J9" s="1"/>
    </row>
    <row r="10" spans="1:10" ht="23.25">
      <c r="A10" s="16"/>
      <c r="B10" s="6"/>
      <c r="C10" s="9"/>
      <c r="D10" s="7"/>
      <c r="E10" s="7"/>
      <c r="F10" s="1"/>
      <c r="G10" s="1"/>
      <c r="H10" s="1"/>
      <c r="I10" s="1"/>
      <c r="J10" s="1"/>
    </row>
    <row r="11" spans="1:10" ht="23.25">
      <c r="A11" s="16"/>
      <c r="B11" s="6"/>
      <c r="C11" s="9"/>
      <c r="D11" s="7"/>
      <c r="E11" s="7"/>
      <c r="F11" s="1"/>
      <c r="G11" s="1"/>
      <c r="H11" s="1"/>
      <c r="I11" s="1"/>
      <c r="J11" s="1"/>
    </row>
    <row r="12" spans="1:10" ht="23.25">
      <c r="A12" s="16"/>
      <c r="B12" s="6"/>
      <c r="C12" s="9"/>
      <c r="D12" s="10"/>
      <c r="E12" s="6"/>
      <c r="F12" s="1"/>
      <c r="G12" s="1"/>
      <c r="H12" s="1"/>
      <c r="I12" s="1"/>
      <c r="J12" s="1"/>
    </row>
    <row r="13" spans="1:10" ht="23.25">
      <c r="A13" s="16"/>
      <c r="B13" s="6"/>
      <c r="C13" s="9"/>
      <c r="D13" s="6"/>
      <c r="E13" s="6"/>
      <c r="F13" s="1"/>
      <c r="G13" s="1"/>
      <c r="H13" s="1"/>
      <c r="I13" s="1"/>
      <c r="J13" s="1"/>
    </row>
    <row r="14" spans="1:10" ht="23.25">
      <c r="A14" s="16"/>
      <c r="B14" s="6"/>
      <c r="C14" s="9"/>
      <c r="D14" s="6"/>
      <c r="E14" s="6"/>
      <c r="F14" s="1"/>
      <c r="G14" s="1"/>
      <c r="H14" s="1"/>
      <c r="I14" s="1"/>
      <c r="J14" s="1"/>
    </row>
    <row r="15" spans="1:10" ht="23.25">
      <c r="A15" s="16"/>
      <c r="B15" s="6"/>
      <c r="C15" s="9"/>
      <c r="D15" s="6"/>
      <c r="E15" s="6"/>
      <c r="F15" s="1"/>
      <c r="G15" s="1"/>
      <c r="H15" s="1"/>
      <c r="I15" s="1"/>
      <c r="J15" s="1"/>
    </row>
    <row r="16" spans="1:10" ht="23.25">
      <c r="A16" s="16"/>
      <c r="B16" s="6"/>
      <c r="C16" s="9"/>
      <c r="D16" s="6"/>
      <c r="E16" s="6"/>
      <c r="F16" s="1"/>
      <c r="G16" s="1"/>
      <c r="H16" s="1"/>
      <c r="I16" s="1"/>
      <c r="J16" s="1"/>
    </row>
    <row r="17" spans="1:10" ht="23.25">
      <c r="A17" s="16"/>
      <c r="B17" s="6"/>
      <c r="C17" s="9"/>
      <c r="D17" s="6"/>
      <c r="E17" s="6"/>
      <c r="F17" s="1"/>
      <c r="G17" s="1"/>
      <c r="H17" s="1"/>
      <c r="I17" s="1"/>
      <c r="J17" s="1"/>
    </row>
    <row r="18" spans="1:10" ht="23.25">
      <c r="A18" s="16"/>
      <c r="B18" s="6"/>
      <c r="C18" s="9"/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83"/>
      <c r="K1" s="83"/>
    </row>
    <row r="2" spans="1:11" ht="21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83"/>
      <c r="K2" s="83"/>
    </row>
    <row r="3" spans="1:11" s="20" customFormat="1" ht="21.75" thickTop="1">
      <c r="A3" s="84" t="s">
        <v>7</v>
      </c>
      <c r="B3" s="85"/>
      <c r="C3" s="85" t="s">
        <v>100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8</v>
      </c>
      <c r="B4" s="88"/>
      <c r="C4" s="88" t="s">
        <v>103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9</v>
      </c>
      <c r="B5" s="88"/>
      <c r="C5" s="88" t="s">
        <v>101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10</v>
      </c>
      <c r="B6" s="88"/>
      <c r="C6" s="88" t="s">
        <v>104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106</v>
      </c>
      <c r="D7" s="88"/>
      <c r="E7" s="88"/>
      <c r="F7" s="125">
        <f>+คำนวณ!B7</f>
        <v>127.5</v>
      </c>
      <c r="G7" s="88" t="s">
        <v>102</v>
      </c>
      <c r="H7" s="91"/>
      <c r="I7" s="91"/>
      <c r="J7" s="86"/>
      <c r="K7" s="86"/>
    </row>
    <row r="8" spans="1:11" s="20" customFormat="1" ht="21.75" customHeight="1">
      <c r="A8" s="93" t="s">
        <v>11</v>
      </c>
      <c r="B8" s="91"/>
      <c r="C8" s="128">
        <v>42185</v>
      </c>
      <c r="D8" s="128"/>
      <c r="E8" s="128"/>
      <c r="F8" s="94" t="s">
        <v>12</v>
      </c>
      <c r="G8" s="95" t="s">
        <v>78</v>
      </c>
      <c r="H8" s="91"/>
      <c r="I8" s="91"/>
      <c r="J8" s="86"/>
      <c r="K8" s="86"/>
    </row>
    <row r="9" spans="1:11" s="21" customFormat="1" ht="27.75" customHeight="1">
      <c r="A9" s="129" t="s">
        <v>13</v>
      </c>
      <c r="B9" s="129" t="s">
        <v>14</v>
      </c>
      <c r="C9" s="129" t="s">
        <v>15</v>
      </c>
      <c r="D9" s="129" t="s">
        <v>16</v>
      </c>
      <c r="E9" s="131" t="s">
        <v>17</v>
      </c>
      <c r="F9" s="132"/>
      <c r="G9" s="131" t="s">
        <v>18</v>
      </c>
      <c r="H9" s="132"/>
      <c r="I9" s="133" t="s">
        <v>65</v>
      </c>
      <c r="J9" s="97"/>
      <c r="K9" s="97"/>
    </row>
    <row r="10" spans="1:11" s="21" customFormat="1" ht="21">
      <c r="A10" s="130"/>
      <c r="B10" s="130"/>
      <c r="C10" s="130"/>
      <c r="D10" s="130"/>
      <c r="E10" s="98" t="s">
        <v>19</v>
      </c>
      <c r="F10" s="99" t="s">
        <v>20</v>
      </c>
      <c r="G10" s="96" t="s">
        <v>19</v>
      </c>
      <c r="H10" s="100" t="s">
        <v>20</v>
      </c>
      <c r="I10" s="134"/>
      <c r="J10" s="97"/>
      <c r="K10" s="97"/>
    </row>
    <row r="11" spans="1:11" s="20" customFormat="1" ht="21.75" customHeight="1">
      <c r="A11" s="101">
        <v>1</v>
      </c>
      <c r="B11" s="124" t="s">
        <v>97</v>
      </c>
      <c r="C11" s="102"/>
      <c r="D11" s="103"/>
      <c r="E11" s="104"/>
      <c r="F11" s="105"/>
      <c r="G11" s="102"/>
      <c r="H11" s="106"/>
      <c r="I11" s="106"/>
      <c r="J11" s="86"/>
      <c r="K11" s="86"/>
    </row>
    <row r="12" spans="1:11" s="20" customFormat="1" ht="21">
      <c r="A12" s="103"/>
      <c r="B12" s="107" t="s">
        <v>96</v>
      </c>
      <c r="C12" s="102">
        <f>+คำนวณ!B7</f>
        <v>127.5</v>
      </c>
      <c r="D12" s="103" t="s">
        <v>22</v>
      </c>
      <c r="E12" s="108">
        <v>542</v>
      </c>
      <c r="F12" s="108">
        <f>C12*E12</f>
        <v>69105</v>
      </c>
      <c r="G12" s="108"/>
      <c r="H12" s="108">
        <f>C12*G12</f>
        <v>0</v>
      </c>
      <c r="I12" s="108">
        <f>F12+H12</f>
        <v>69105</v>
      </c>
      <c r="J12" s="86"/>
      <c r="K12" s="86"/>
    </row>
    <row r="13" spans="1:11" s="20" customFormat="1" ht="21">
      <c r="A13" s="103"/>
      <c r="B13" s="107"/>
      <c r="C13" s="108"/>
      <c r="D13" s="103"/>
      <c r="E13" s="108"/>
      <c r="F13" s="108"/>
      <c r="G13" s="108"/>
      <c r="H13" s="108"/>
      <c r="I13" s="108"/>
      <c r="J13" s="86"/>
      <c r="K13" s="86"/>
    </row>
    <row r="14" spans="1:11" s="20" customFormat="1" ht="21">
      <c r="A14" s="103"/>
      <c r="B14" s="107"/>
      <c r="C14" s="108"/>
      <c r="D14" s="103"/>
      <c r="E14" s="108"/>
      <c r="F14" s="108"/>
      <c r="G14" s="108"/>
      <c r="H14" s="108"/>
      <c r="I14" s="108"/>
      <c r="J14" s="86"/>
      <c r="K14" s="86"/>
    </row>
    <row r="15" spans="1:11" s="20" customFormat="1" ht="21">
      <c r="A15" s="103"/>
      <c r="B15" s="107"/>
      <c r="C15" s="108"/>
      <c r="D15" s="103"/>
      <c r="E15" s="108"/>
      <c r="F15" s="108"/>
      <c r="G15" s="108"/>
      <c r="H15" s="108"/>
      <c r="I15" s="108"/>
      <c r="J15" s="86"/>
      <c r="K15" s="86"/>
    </row>
    <row r="16" spans="1:11" s="20" customFormat="1" ht="22.5" customHeight="1">
      <c r="A16" s="103"/>
      <c r="B16" s="107"/>
      <c r="C16" s="108"/>
      <c r="D16" s="103"/>
      <c r="E16" s="108"/>
      <c r="F16" s="108"/>
      <c r="G16" s="108"/>
      <c r="H16" s="108"/>
      <c r="I16" s="108"/>
      <c r="J16" s="86"/>
      <c r="K16" s="86"/>
    </row>
    <row r="17" spans="1:11" s="20" customFormat="1" ht="21" customHeight="1">
      <c r="A17" s="103"/>
      <c r="B17" s="107"/>
      <c r="C17" s="108"/>
      <c r="D17" s="103"/>
      <c r="E17" s="108"/>
      <c r="F17" s="108"/>
      <c r="G17" s="108"/>
      <c r="H17" s="108"/>
      <c r="I17" s="108"/>
      <c r="J17" s="86"/>
      <c r="K17" s="109"/>
    </row>
    <row r="18" spans="1:11" s="20" customFormat="1" ht="21">
      <c r="A18" s="103"/>
      <c r="B18" s="107"/>
      <c r="C18" s="108"/>
      <c r="D18" s="103"/>
      <c r="E18" s="110"/>
      <c r="F18" s="108"/>
      <c r="G18" s="110"/>
      <c r="H18" s="108"/>
      <c r="I18" s="108"/>
      <c r="J18" s="86"/>
      <c r="K18" s="109"/>
    </row>
    <row r="19" spans="1:11" s="20" customFormat="1" ht="21">
      <c r="A19" s="103"/>
      <c r="B19" s="107"/>
      <c r="C19" s="108"/>
      <c r="D19" s="103"/>
      <c r="E19" s="110"/>
      <c r="F19" s="108"/>
      <c r="G19" s="110"/>
      <c r="H19" s="108"/>
      <c r="I19" s="108"/>
      <c r="J19" s="86"/>
      <c r="K19" s="109"/>
    </row>
    <row r="20" spans="1:22" s="20" customFormat="1" ht="21">
      <c r="A20" s="103"/>
      <c r="B20" s="107"/>
      <c r="C20" s="108"/>
      <c r="D20" s="103"/>
      <c r="E20" s="110"/>
      <c r="F20" s="108"/>
      <c r="G20" s="110"/>
      <c r="H20" s="108"/>
      <c r="I20" s="108"/>
      <c r="J20" s="86"/>
      <c r="K20" s="86"/>
      <c r="V20" s="20" t="s">
        <v>23</v>
      </c>
    </row>
    <row r="21" spans="1:11" s="20" customFormat="1" ht="21">
      <c r="A21" s="103"/>
      <c r="B21" s="107"/>
      <c r="C21" s="108"/>
      <c r="D21" s="103"/>
      <c r="E21" s="110"/>
      <c r="F21" s="108"/>
      <c r="G21" s="110"/>
      <c r="H21" s="108"/>
      <c r="I21" s="108"/>
      <c r="J21" s="86"/>
      <c r="K21" s="86"/>
    </row>
    <row r="22" spans="1:11" s="20" customFormat="1" ht="21">
      <c r="A22" s="103"/>
      <c r="B22" s="107"/>
      <c r="C22" s="108"/>
      <c r="D22" s="103"/>
      <c r="E22" s="110"/>
      <c r="F22" s="108"/>
      <c r="G22" s="110"/>
      <c r="H22" s="108"/>
      <c r="I22" s="108"/>
      <c r="J22" s="86"/>
      <c r="K22" s="86"/>
    </row>
    <row r="23" spans="1:13" s="20" customFormat="1" ht="21">
      <c r="A23" s="103"/>
      <c r="B23" s="107"/>
      <c r="C23" s="108"/>
      <c r="D23" s="103"/>
      <c r="E23" s="110"/>
      <c r="F23" s="108"/>
      <c r="G23" s="110"/>
      <c r="H23" s="108"/>
      <c r="I23" s="108"/>
      <c r="J23" s="86"/>
      <c r="K23" s="86" t="s">
        <v>25</v>
      </c>
      <c r="L23" s="22">
        <f>SUM(C21:C24)</f>
        <v>0</v>
      </c>
      <c r="M23" s="20" t="s">
        <v>24</v>
      </c>
    </row>
    <row r="24" spans="1:11" s="20" customFormat="1" ht="21">
      <c r="A24" s="103"/>
      <c r="B24" s="107"/>
      <c r="C24" s="108"/>
      <c r="D24" s="103"/>
      <c r="E24" s="110"/>
      <c r="F24" s="108"/>
      <c r="G24" s="110"/>
      <c r="H24" s="108"/>
      <c r="I24" s="108"/>
      <c r="J24" s="86"/>
      <c r="K24" s="86"/>
    </row>
    <row r="25" spans="1:11" s="20" customFormat="1" ht="21">
      <c r="A25" s="103"/>
      <c r="B25" s="107"/>
      <c r="C25" s="108"/>
      <c r="D25" s="103"/>
      <c r="E25" s="110"/>
      <c r="F25" s="108"/>
      <c r="G25" s="110"/>
      <c r="H25" s="108"/>
      <c r="I25" s="108"/>
      <c r="J25" s="86"/>
      <c r="K25" s="86"/>
    </row>
    <row r="26" spans="1:11" s="20" customFormat="1" ht="21">
      <c r="A26" s="103"/>
      <c r="B26" s="107"/>
      <c r="C26" s="108"/>
      <c r="D26" s="103"/>
      <c r="E26" s="108"/>
      <c r="F26" s="108"/>
      <c r="G26" s="108"/>
      <c r="H26" s="108"/>
      <c r="I26" s="108"/>
      <c r="J26" s="86"/>
      <c r="K26" s="86"/>
    </row>
    <row r="27" spans="1:11" s="20" customFormat="1" ht="21">
      <c r="A27" s="103"/>
      <c r="B27" s="107"/>
      <c r="C27" s="108"/>
      <c r="D27" s="103"/>
      <c r="E27" s="108"/>
      <c r="F27" s="108"/>
      <c r="G27" s="108"/>
      <c r="H27" s="108"/>
      <c r="I27" s="108"/>
      <c r="J27" s="86"/>
      <c r="K27" s="86"/>
    </row>
    <row r="28" spans="1:11" s="20" customFormat="1" ht="21">
      <c r="A28" s="103"/>
      <c r="B28" s="107"/>
      <c r="C28" s="108"/>
      <c r="D28" s="103"/>
      <c r="E28" s="108"/>
      <c r="F28" s="108"/>
      <c r="G28" s="108"/>
      <c r="H28" s="108"/>
      <c r="I28" s="108"/>
      <c r="J28" s="86"/>
      <c r="K28" s="86"/>
    </row>
    <row r="29" spans="1:11" s="20" customFormat="1" ht="21">
      <c r="A29" s="103"/>
      <c r="B29" s="107"/>
      <c r="C29" s="108"/>
      <c r="D29" s="103"/>
      <c r="E29" s="108"/>
      <c r="F29" s="108"/>
      <c r="G29" s="108"/>
      <c r="H29" s="108"/>
      <c r="I29" s="108"/>
      <c r="J29" s="86"/>
      <c r="K29" s="86"/>
    </row>
    <row r="30" spans="1:11" s="20" customFormat="1" ht="21">
      <c r="A30" s="103"/>
      <c r="B30" s="107"/>
      <c r="C30" s="108"/>
      <c r="D30" s="103"/>
      <c r="E30" s="108"/>
      <c r="F30" s="108"/>
      <c r="G30" s="108"/>
      <c r="H30" s="108"/>
      <c r="I30" s="108"/>
      <c r="J30" s="86"/>
      <c r="K30" s="86"/>
    </row>
    <row r="31" spans="1:11" s="20" customFormat="1" ht="19.5" customHeight="1" thickBot="1">
      <c r="A31" s="111"/>
      <c r="B31" s="112" t="s">
        <v>27</v>
      </c>
      <c r="C31" s="113"/>
      <c r="D31" s="113"/>
      <c r="E31" s="113"/>
      <c r="F31" s="113"/>
      <c r="G31" s="114"/>
      <c r="H31" s="115"/>
      <c r="I31" s="116">
        <f>SUM(I11:I30)</f>
        <v>69105</v>
      </c>
      <c r="J31" s="86"/>
      <c r="K31" s="86"/>
    </row>
    <row r="32" spans="1:11" s="20" customFormat="1" ht="19.5" customHeight="1" thickTop="1">
      <c r="A32" s="117"/>
      <c r="B32" s="118"/>
      <c r="C32" s="118"/>
      <c r="D32" s="118"/>
      <c r="E32" s="118"/>
      <c r="F32" s="118"/>
      <c r="G32" s="117"/>
      <c r="H32" s="118"/>
      <c r="I32" s="119"/>
      <c r="J32" s="86"/>
      <c r="K32" s="86"/>
    </row>
    <row r="33" spans="1:11" s="20" customFormat="1" ht="19.5" customHeight="1">
      <c r="A33" s="120"/>
      <c r="B33" s="120" t="s">
        <v>28</v>
      </c>
      <c r="C33" s="121" t="s">
        <v>29</v>
      </c>
      <c r="D33" s="121"/>
      <c r="E33" s="121"/>
      <c r="F33" s="86"/>
      <c r="G33" s="120" t="s">
        <v>55</v>
      </c>
      <c r="H33" s="121" t="s">
        <v>29</v>
      </c>
      <c r="I33" s="121"/>
      <c r="J33" s="86"/>
      <c r="K33" s="86"/>
    </row>
    <row r="34" spans="1:11" s="20" customFormat="1" ht="19.5" customHeight="1">
      <c r="A34" s="121"/>
      <c r="B34" s="121"/>
      <c r="C34" s="121" t="s">
        <v>79</v>
      </c>
      <c r="D34" s="121"/>
      <c r="E34" s="121"/>
      <c r="F34" s="86"/>
      <c r="G34" s="121"/>
      <c r="H34" s="121" t="s">
        <v>80</v>
      </c>
      <c r="I34" s="121"/>
      <c r="J34" s="86"/>
      <c r="K34" s="86"/>
    </row>
    <row r="35" spans="1:11" s="20" customFormat="1" ht="19.5" customHeight="1">
      <c r="A35" s="121"/>
      <c r="B35" s="121"/>
      <c r="C35" s="121" t="s">
        <v>30</v>
      </c>
      <c r="D35" s="121"/>
      <c r="E35" s="121"/>
      <c r="F35" s="86"/>
      <c r="G35" s="121"/>
      <c r="H35" s="121" t="s">
        <v>57</v>
      </c>
      <c r="I35" s="121"/>
      <c r="J35" s="86"/>
      <c r="K35" s="86"/>
    </row>
    <row r="36" spans="1:11" s="20" customFormat="1" ht="19.5" customHeight="1">
      <c r="A36" s="117"/>
      <c r="B36" s="120" t="s">
        <v>88</v>
      </c>
      <c r="C36" s="121" t="s">
        <v>29</v>
      </c>
      <c r="D36" s="121"/>
      <c r="E36" s="121"/>
      <c r="F36" s="86"/>
      <c r="G36" s="120" t="s">
        <v>89</v>
      </c>
      <c r="H36" s="121" t="s">
        <v>29</v>
      </c>
      <c r="I36" s="121"/>
      <c r="J36" s="86"/>
      <c r="K36" s="86"/>
    </row>
    <row r="37" spans="1:11" s="20" customFormat="1" ht="19.5" customHeight="1">
      <c r="A37" s="122"/>
      <c r="B37" s="121"/>
      <c r="C37" s="121" t="s">
        <v>90</v>
      </c>
      <c r="D37" s="121"/>
      <c r="E37" s="121"/>
      <c r="F37" s="86"/>
      <c r="G37" s="121"/>
      <c r="H37" s="121" t="s">
        <v>93</v>
      </c>
      <c r="I37" s="121"/>
      <c r="J37" s="86"/>
      <c r="K37" s="86"/>
    </row>
    <row r="38" spans="1:11" s="20" customFormat="1" ht="21">
      <c r="A38" s="122"/>
      <c r="B38" s="121"/>
      <c r="C38" s="121" t="s">
        <v>91</v>
      </c>
      <c r="D38" s="121"/>
      <c r="E38" s="121"/>
      <c r="F38" s="86"/>
      <c r="G38" s="121"/>
      <c r="H38" s="121" t="s">
        <v>92</v>
      </c>
      <c r="I38" s="121"/>
      <c r="J38" s="86"/>
      <c r="K38" s="86"/>
    </row>
    <row r="39" spans="1:11" s="20" customFormat="1" ht="21">
      <c r="A39" s="122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2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2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2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2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2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3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72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54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1"/>
    </row>
    <row r="2" spans="1:12" s="19" customFormat="1" ht="21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1"/>
    </row>
    <row r="3" spans="1:12" s="19" customFormat="1" ht="24" customHeight="1" thickTop="1">
      <c r="A3" s="31" t="s">
        <v>56</v>
      </c>
      <c r="B3" s="31"/>
      <c r="C3" s="32" t="s">
        <v>76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32</v>
      </c>
      <c r="B4" s="35"/>
      <c r="C4" s="35" t="s">
        <v>33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8</v>
      </c>
      <c r="B5" s="35"/>
      <c r="C5" s="36" t="str">
        <f>+'ปร.4'!C4</f>
        <v>ลงหินคลุกจากหมู่บ้านไปโคกอัควงษ์ บ้านหนองวัดป่า หมู่ที่4 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34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9</v>
      </c>
      <c r="B7" s="35"/>
      <c r="C7" s="35" t="str">
        <f>+'ปร.4'!C5</f>
        <v>บ้านหนองวัดป่า หมู่ที่4 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35</v>
      </c>
      <c r="B8" s="35"/>
      <c r="C8" s="35"/>
      <c r="D8" s="35" t="s">
        <v>77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12</v>
      </c>
      <c r="B9" s="35"/>
      <c r="C9" s="38" t="s">
        <v>78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19" customFormat="1" ht="22.5" thickBot="1">
      <c r="A10" s="34" t="s">
        <v>36</v>
      </c>
      <c r="B10" s="35"/>
      <c r="C10" s="35"/>
      <c r="D10" s="35" t="s">
        <v>15</v>
      </c>
      <c r="E10" s="39">
        <v>1</v>
      </c>
      <c r="F10" s="35" t="s">
        <v>26</v>
      </c>
      <c r="G10" s="40" t="s">
        <v>37</v>
      </c>
      <c r="H10" s="135">
        <f>'ปร.4'!C8</f>
        <v>42185</v>
      </c>
      <c r="I10" s="135"/>
      <c r="J10" s="35"/>
      <c r="K10" s="35"/>
      <c r="L10" s="11"/>
    </row>
    <row r="11" spans="1:12" s="23" customFormat="1" ht="21.75">
      <c r="A11" s="146" t="s">
        <v>13</v>
      </c>
      <c r="B11" s="148" t="s">
        <v>14</v>
      </c>
      <c r="C11" s="149"/>
      <c r="D11" s="150"/>
      <c r="E11" s="136" t="s">
        <v>38</v>
      </c>
      <c r="F11" s="137"/>
      <c r="G11" s="146" t="s">
        <v>39</v>
      </c>
      <c r="H11" s="136" t="s">
        <v>40</v>
      </c>
      <c r="I11" s="137"/>
      <c r="J11" s="149" t="s">
        <v>41</v>
      </c>
      <c r="K11" s="150"/>
      <c r="L11" s="41"/>
    </row>
    <row r="12" spans="1:12" s="23" customFormat="1" ht="22.5" thickBot="1">
      <c r="A12" s="147"/>
      <c r="B12" s="151"/>
      <c r="C12" s="152"/>
      <c r="D12" s="153"/>
      <c r="E12" s="144" t="s">
        <v>42</v>
      </c>
      <c r="F12" s="145"/>
      <c r="G12" s="147"/>
      <c r="H12" s="144" t="s">
        <v>42</v>
      </c>
      <c r="I12" s="145"/>
      <c r="J12" s="152"/>
      <c r="K12" s="153"/>
      <c r="L12" s="41"/>
    </row>
    <row r="13" spans="1:12" s="19" customFormat="1" ht="21.75">
      <c r="A13" s="42">
        <v>1</v>
      </c>
      <c r="B13" s="35" t="s">
        <v>43</v>
      </c>
      <c r="C13" s="35"/>
      <c r="D13" s="43"/>
      <c r="E13" s="138">
        <f>'ปร.4'!I31</f>
        <v>69105</v>
      </c>
      <c r="F13" s="139"/>
      <c r="G13" s="44">
        <v>1.3365</v>
      </c>
      <c r="H13" s="138">
        <f>E13*G13</f>
        <v>92358.8325</v>
      </c>
      <c r="I13" s="139"/>
      <c r="J13" s="45"/>
      <c r="K13" s="43"/>
      <c r="L13" s="11"/>
    </row>
    <row r="14" spans="1:12" s="19" customFormat="1" ht="21.75">
      <c r="A14" s="42"/>
      <c r="B14" s="35" t="s">
        <v>44</v>
      </c>
      <c r="C14" s="35"/>
      <c r="D14" s="43"/>
      <c r="E14" s="142">
        <v>0</v>
      </c>
      <c r="F14" s="143"/>
      <c r="G14" s="46" t="s">
        <v>68</v>
      </c>
      <c r="H14" s="138">
        <v>0</v>
      </c>
      <c r="I14" s="139"/>
      <c r="J14" s="45"/>
      <c r="K14" s="43"/>
      <c r="L14" s="11"/>
    </row>
    <row r="15" spans="1:12" s="19" customFormat="1" ht="21.75">
      <c r="A15" s="47"/>
      <c r="B15" s="48" t="s">
        <v>45</v>
      </c>
      <c r="C15" s="35"/>
      <c r="D15" s="43"/>
      <c r="E15" s="140"/>
      <c r="F15" s="141"/>
      <c r="G15" s="49"/>
      <c r="H15" s="138"/>
      <c r="I15" s="139"/>
      <c r="J15" s="45"/>
      <c r="K15" s="43"/>
      <c r="L15" s="11"/>
    </row>
    <row r="16" spans="1:12" s="19" customFormat="1" ht="21.75">
      <c r="A16" s="47"/>
      <c r="B16" s="35" t="s">
        <v>46</v>
      </c>
      <c r="C16" s="39"/>
      <c r="D16" s="43"/>
      <c r="E16" s="138"/>
      <c r="F16" s="139"/>
      <c r="G16" s="49"/>
      <c r="H16" s="138"/>
      <c r="I16" s="139"/>
      <c r="J16" s="45"/>
      <c r="K16" s="43"/>
      <c r="L16" s="11"/>
    </row>
    <row r="17" spans="1:12" s="19" customFormat="1" ht="21.75">
      <c r="A17" s="47"/>
      <c r="B17" s="35" t="s">
        <v>81</v>
      </c>
      <c r="C17" s="50"/>
      <c r="D17" s="43"/>
      <c r="E17" s="138"/>
      <c r="F17" s="139"/>
      <c r="G17" s="49"/>
      <c r="H17" s="138"/>
      <c r="I17" s="139"/>
      <c r="J17" s="45"/>
      <c r="K17" s="43"/>
      <c r="L17" s="11"/>
    </row>
    <row r="18" spans="1:12" s="19" customFormat="1" ht="21.75">
      <c r="A18" s="47"/>
      <c r="B18" s="35" t="s">
        <v>47</v>
      </c>
      <c r="C18" s="35"/>
      <c r="D18" s="43"/>
      <c r="E18" s="138"/>
      <c r="F18" s="139"/>
      <c r="G18" s="49"/>
      <c r="H18" s="138"/>
      <c r="I18" s="139"/>
      <c r="J18" s="45"/>
      <c r="K18" s="43"/>
      <c r="L18" s="11"/>
    </row>
    <row r="19" spans="1:12" s="19" customFormat="1" ht="22.5" thickBot="1">
      <c r="A19" s="51"/>
      <c r="B19" s="52" t="s">
        <v>48</v>
      </c>
      <c r="C19" s="53"/>
      <c r="D19" s="54"/>
      <c r="E19" s="161"/>
      <c r="F19" s="162"/>
      <c r="G19" s="55"/>
      <c r="H19" s="138"/>
      <c r="I19" s="139"/>
      <c r="J19" s="52"/>
      <c r="K19" s="54"/>
      <c r="L19" s="11"/>
    </row>
    <row r="20" spans="1:12" s="23" customFormat="1" ht="21.75">
      <c r="A20" s="56" t="s">
        <v>49</v>
      </c>
      <c r="B20" s="57" t="s">
        <v>50</v>
      </c>
      <c r="C20" s="57"/>
      <c r="D20" s="57"/>
      <c r="E20" s="57"/>
      <c r="F20" s="57"/>
      <c r="G20" s="57"/>
      <c r="H20" s="157">
        <f>SUM(H13:I19)</f>
        <v>92358.8325</v>
      </c>
      <c r="I20" s="158"/>
      <c r="J20" s="58"/>
      <c r="K20" s="59"/>
      <c r="L20" s="41"/>
    </row>
    <row r="21" spans="1:12" s="19" customFormat="1" ht="21.75">
      <c r="A21" s="60"/>
      <c r="B21" s="61" t="s">
        <v>51</v>
      </c>
      <c r="C21" s="62"/>
      <c r="D21" s="62"/>
      <c r="E21" s="62"/>
      <c r="F21" s="62"/>
      <c r="G21" s="62"/>
      <c r="H21" s="159">
        <f>ROUNDDOWN(H20,-3)</f>
        <v>92000</v>
      </c>
      <c r="I21" s="160"/>
      <c r="J21" s="45"/>
      <c r="K21" s="43"/>
      <c r="L21" s="11"/>
    </row>
    <row r="22" spans="1:12" s="19" customFormat="1" ht="21.75">
      <c r="A22" s="63"/>
      <c r="B22" s="64" t="s">
        <v>52</v>
      </c>
      <c r="C22" s="65"/>
      <c r="D22" s="65"/>
      <c r="E22" s="64" t="str">
        <f>_xlfn.BAHTTEXT(H21)</f>
        <v>เก้าหมื่นสองพันบาทถ้วน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87</v>
      </c>
      <c r="C23" s="69"/>
      <c r="D23" s="70">
        <f>SUM(คำนวณ!B8)</f>
        <v>1275</v>
      </c>
      <c r="E23" s="69" t="s">
        <v>21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53</v>
      </c>
      <c r="C24" s="69"/>
      <c r="D24" s="71">
        <f>H21/D23</f>
        <v>72.15686274509804</v>
      </c>
      <c r="E24" s="69" t="s">
        <v>54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71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83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58</v>
      </c>
      <c r="B27" s="78"/>
      <c r="C27" s="78"/>
      <c r="D27" s="78"/>
      <c r="E27" s="73"/>
      <c r="F27" s="73"/>
      <c r="G27" s="75" t="s">
        <v>84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85</v>
      </c>
      <c r="B28" s="79"/>
      <c r="C28" s="80"/>
      <c r="D28" s="78"/>
      <c r="E28" s="73"/>
      <c r="F28" s="73"/>
      <c r="G28" s="81" t="s">
        <v>67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59</v>
      </c>
      <c r="D29" s="78"/>
      <c r="E29" s="78" t="s">
        <v>60</v>
      </c>
      <c r="F29" s="73"/>
      <c r="G29" s="79"/>
      <c r="H29" s="79" t="s">
        <v>59</v>
      </c>
      <c r="I29" s="78"/>
      <c r="J29" s="78" t="s">
        <v>61</v>
      </c>
      <c r="K29" s="74"/>
      <c r="L29" s="74"/>
    </row>
    <row r="30" spans="1:12" s="26" customFormat="1" ht="21.75" customHeight="1">
      <c r="A30" s="73"/>
      <c r="B30" s="79" t="s">
        <v>59</v>
      </c>
      <c r="C30" s="78"/>
      <c r="D30" s="78"/>
      <c r="E30" s="73" t="s">
        <v>62</v>
      </c>
      <c r="F30" s="74"/>
      <c r="G30" s="79" t="s">
        <v>63</v>
      </c>
      <c r="H30" s="74"/>
      <c r="I30" s="74"/>
      <c r="J30" s="80" t="s">
        <v>69</v>
      </c>
      <c r="K30" s="73"/>
      <c r="L30" s="74"/>
    </row>
    <row r="31" spans="1:12" s="26" customFormat="1" ht="18.75">
      <c r="A31" s="78"/>
      <c r="B31" s="78" t="s">
        <v>105</v>
      </c>
      <c r="C31" s="78"/>
      <c r="D31" s="78"/>
      <c r="E31" s="73"/>
      <c r="F31" s="74"/>
      <c r="G31" s="78" t="s">
        <v>73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72</v>
      </c>
      <c r="B33" s="78"/>
      <c r="C33" s="78"/>
      <c r="D33" s="78"/>
      <c r="E33" s="73"/>
      <c r="F33" s="72" t="s">
        <v>74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86</v>
      </c>
      <c r="B34" s="80"/>
      <c r="C34" s="80"/>
      <c r="D34" s="78"/>
      <c r="E34" s="73"/>
      <c r="F34" s="75" t="s">
        <v>83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59</v>
      </c>
      <c r="C35" s="78"/>
      <c r="D35" s="78" t="s">
        <v>57</v>
      </c>
      <c r="E35" s="82"/>
      <c r="F35" s="75" t="s">
        <v>84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70</v>
      </c>
      <c r="C36" s="78"/>
      <c r="D36" s="78"/>
      <c r="E36" s="73"/>
      <c r="F36" s="81" t="s">
        <v>66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64</v>
      </c>
      <c r="H37" s="79"/>
      <c r="I37" s="78" t="s">
        <v>75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94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  <mergeCell ref="E12:F12"/>
    <mergeCell ref="H12:I12"/>
    <mergeCell ref="A11:A12"/>
    <mergeCell ref="B11:D12"/>
    <mergeCell ref="E11:F11"/>
    <mergeCell ref="G11:G12"/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2015-07-10T08:03:21Z</cp:lastPrinted>
  <dcterms:created xsi:type="dcterms:W3CDTF">2009-04-22T04:13:06Z</dcterms:created>
  <dcterms:modified xsi:type="dcterms:W3CDTF">2015-07-10T08:39:16Z</dcterms:modified>
  <cp:category/>
  <cp:version/>
  <cp:contentType/>
  <cp:contentStatus/>
</cp:coreProperties>
</file>